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3\"/>
    </mc:Choice>
  </mc:AlternateContent>
  <xr:revisionPtr revIDLastSave="0" documentId="13_ncr:1_{602C0484-0789-4191-8FE3-7B885D4E1D9C}" xr6:coauthVersionLast="47" xr6:coauthVersionMax="47" xr10:uidLastSave="{00000000-0000-0000-0000-000000000000}"/>
  <bookViews>
    <workbookView xWindow="396" yWindow="14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ОСР 27-02-01(1)" sheetId="8" r:id="rId8"/>
    <sheet name="ОСР 27-09-01(1)" sheetId="9" r:id="rId9"/>
    <sheet name="ОСР 27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6" i="2"/>
  <c r="G56" i="2"/>
  <c r="F56" i="2"/>
  <c r="E56" i="2"/>
  <c r="D56" i="2"/>
  <c r="H55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<sst xmlns="http://schemas.openxmlformats.org/spreadsheetml/2006/main" count="386" uniqueCount="149">
  <si>
    <t>СВОДКА ЗАТРАТ</t>
  </si>
  <si>
    <t>P_0303</t>
  </si>
  <si>
    <t>(идентификатор инвестиционного проекта)</t>
  </si>
  <si>
    <t xml:space="preserve">
Реконструкция КЛ-10 кВ от РП-303,2 до ТП-3119 (1,45 км)
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</si>
  <si>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</si>
  <si>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</si>
  <si>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</si>
  <si>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</si>
  <si>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</si>
  <si>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</si>
  <si>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</si>
  <si>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</si>
  <si>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</si>
  <si>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</si>
  <si>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</si>
  <si>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</si>
  <si>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</si>
  <si>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</si>
  <si>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</si>
  <si>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</si>
  <si>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</si>
  <si>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</si>
  <si>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</si>
  <si>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</si>
  <si>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</si>
  <si>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</si>
  <si>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</si>
  <si>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</si>
  <si>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Реконструкция  КЛ-10 кВ от РП-303,2 до ТП-3119 (1,45 км)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</si>
  <si>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</si>
  <si>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</si>
  <si>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</si>
  <si>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</si>
  <si>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</si>
  <si>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</si>
  <si>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</si>
  <si>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</si>
  <si>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</si>
  <si>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</si>
  <si>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</si>
  <si>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</si>
  <si>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</si>
  <si>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</si>
  <si>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</si>
  <si>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</si>
  <si>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</si>
  <si>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</si>
  <si>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</si>
  <si>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</si>
  <si>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</si>
  <si>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</si>
  <si>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</si>
  <si>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</si>
  <si>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</si>
  <si>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</si>
  <si>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</si>
  <si>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</si>
  <si>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</si>
  <si>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</si>
  <si>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</si>
  <si>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</si>
  <si>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</si>
  <si>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</si>
  <si>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</si>
  <si>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</si>
  <si>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</si>
  <si>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</si>
  <si>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</si>
  <si>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</si>
  <si>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</si>
  <si>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</si>
  <si>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</si>
  <si>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</si>
  <si>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</si>
  <si>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</si>
  <si>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</si>
  <si>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</si>
  <si>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</si>
  <si>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</si>
  <si>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</si>
  <si>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</si>
  <si>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</si>
  <si>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</si>
  <si>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</si>
  <si>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</si>
  <si>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</si>
  <si>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</si>
  <si>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</si>
  <si>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</si>
  <si>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</si>
  <si>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</si>
  <si>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</si>
  <si>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</si>
  <si>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</si>
  <si>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</si>
  <si>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</si>
  <si>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</si>
  <si>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</si>
  <si>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</si>
  <si>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</si>
  <si>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</si>
  <si>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</si>
  <si>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</si>
  <si>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</si>
  <si>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</si>
  <si>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</si>
  <si>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</si>
  <si>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</si>
  <si>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</si>
  <si>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</si>
  <si>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</si>
  <si>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</si>
  <si>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</si>
  <si>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</si>
  <si>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</si>
  <si>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</si>
  <si>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</si>
  <si>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</si>
  <si>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</si>
  <si>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</si>
  <si>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</si>
  <si>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</si>
  <si>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</si>
  <si>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</si>
  <si>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Реконструкция КЛ одноцепная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</si>
  <si>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</si>
  <si>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</si>
  <si>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</si>
  <si>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</si>
  <si>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</si>
  <si>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</si>
  <si>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</si>
  <si>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</si>
  <si>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</si>
  <si>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</si>
  <si>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</si>
  <si>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</si>
  <si>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</si>
  <si>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</si>
  <si>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</si>
  <si>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</si>
  <si>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</si>
  <si>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</si>
  <si>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</si>
  <si>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</si>
  <si>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Кабель силовой с алюминиевыми жилами АПвПг 3х120мк</t>
  </si>
  <si>
    <t>ФСБЦ-21.1.07.02-1148</t>
  </si>
  <si>
    <t>ФСБЦ-24.3.02.02-0004</t>
  </si>
  <si>
    <t>Реконструкция КЛ-10 кВ от РП-303,2 до ТП-3119 (1,45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</si>
</sst>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9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7"/>
    </xf>
    <xf numFmtId="182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33203125" customWidth="1"/>
    <col min="9" max="9" width="13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23730.1777534211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(ССР!G66)*1.2</f>
        <v>13183.217557869801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36913.3953112909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6152.2325512909101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ROUND(C38*I35,5)</f>
        <v>40845.944629999998</v>
      </c>
      <c r="D40" s="57"/>
      <c r="E40" s="66">
        <f>D40-C40</f>
        <v>-40845.944629999998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40845.944629999998</v>
      </c>
      <c r="D42" s="57"/>
      <c r="E42" s="66">
        <f>D42-C42</f>
        <v>-40845.944629999998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75</v>
      </c>
      <c r="D13" s="32">
        <v>0</v>
      </c>
      <c r="E13" s="32">
        <v>0</v>
      </c>
      <c r="F13" s="32">
        <v>0</v>
      </c>
      <c r="G13" s="32">
        <v>636.22730305174002</v>
      </c>
      <c r="H13" s="32">
        <v>636.22730305174002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636.22730305174002</v>
      </c>
      <c r="H14" s="32">
        <v>636.22730305174002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5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108</v>
      </c>
      <c r="B1" s="10" t="s">
        <v>109</v>
      </c>
      <c r="C1" s="10" t="s">
        <v>110</v>
      </c>
      <c r="D1" s="10" t="s">
        <v>111</v>
      </c>
      <c r="E1" s="10" t="s">
        <v>112</v>
      </c>
      <c r="F1" s="10" t="s">
        <v>113</v>
      </c>
      <c r="G1" s="10" t="s">
        <v>114</v>
      </c>
      <c r="H1" s="10" t="s">
        <v>115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93</v>
      </c>
      <c r="B3" s="94"/>
      <c r="C3" s="11"/>
      <c r="D3" s="12">
        <v>6256.2402642963998</v>
      </c>
      <c r="E3" s="13"/>
      <c r="F3" s="13"/>
      <c r="G3" s="13"/>
      <c r="H3" s="14"/>
    </row>
    <row r="4" spans="1:8">
      <c r="A4" s="99" t="s">
        <v>116</v>
      </c>
      <c r="B4" s="15" t="s">
        <v>117</v>
      </c>
      <c r="C4" s="11"/>
      <c r="D4" s="12">
        <v>5857.3468595519998</v>
      </c>
      <c r="E4" s="13"/>
      <c r="F4" s="13"/>
      <c r="G4" s="13"/>
      <c r="H4" s="14"/>
    </row>
    <row r="5" spans="1:8">
      <c r="A5" s="99"/>
      <c r="B5" s="15" t="s">
        <v>118</v>
      </c>
      <c r="C5" s="10"/>
      <c r="D5" s="12">
        <v>398.89340474442002</v>
      </c>
      <c r="E5" s="13"/>
      <c r="F5" s="13"/>
      <c r="G5" s="13"/>
      <c r="H5" s="16"/>
    </row>
    <row r="6" spans="1:8">
      <c r="A6" s="100"/>
      <c r="B6" s="15" t="s">
        <v>119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120</v>
      </c>
      <c r="C7" s="10"/>
      <c r="D7" s="12">
        <v>0</v>
      </c>
      <c r="E7" s="13"/>
      <c r="F7" s="13"/>
      <c r="G7" s="13"/>
      <c r="H7" s="16"/>
    </row>
    <row r="8" spans="1:8">
      <c r="A8" s="95" t="s">
        <v>96</v>
      </c>
      <c r="B8" s="96"/>
      <c r="C8" s="99" t="s">
        <v>121</v>
      </c>
      <c r="D8" s="17">
        <v>6256.2402642963998</v>
      </c>
      <c r="E8" s="13">
        <v>0.68</v>
      </c>
      <c r="F8" s="13" t="s">
        <v>122</v>
      </c>
      <c r="G8" s="17">
        <v>9200.3533298476996</v>
      </c>
      <c r="H8" s="16"/>
    </row>
    <row r="9" spans="1:8">
      <c r="A9" s="101">
        <v>1</v>
      </c>
      <c r="B9" s="15" t="s">
        <v>117</v>
      </c>
      <c r="C9" s="99"/>
      <c r="D9" s="17">
        <v>5857.3468595519998</v>
      </c>
      <c r="E9" s="13"/>
      <c r="F9" s="13"/>
      <c r="G9" s="13"/>
      <c r="H9" s="100" t="s">
        <v>42</v>
      </c>
    </row>
    <row r="10" spans="1:8">
      <c r="A10" s="99"/>
      <c r="B10" s="15" t="s">
        <v>118</v>
      </c>
      <c r="C10" s="99"/>
      <c r="D10" s="17">
        <v>398.89340474442002</v>
      </c>
      <c r="E10" s="13"/>
      <c r="F10" s="13"/>
      <c r="G10" s="13"/>
      <c r="H10" s="100"/>
    </row>
    <row r="11" spans="1:8">
      <c r="A11" s="99"/>
      <c r="B11" s="15" t="s">
        <v>119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120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52.585809846031999</v>
      </c>
      <c r="E13" s="13"/>
      <c r="F13" s="13"/>
      <c r="G13" s="13"/>
      <c r="H13" s="16"/>
    </row>
    <row r="14" spans="1:8">
      <c r="A14" s="99" t="s">
        <v>123</v>
      </c>
      <c r="B14" s="15" t="s">
        <v>117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118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119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120</v>
      </c>
      <c r="C17" s="10"/>
      <c r="D17" s="12">
        <v>52.585809846031999</v>
      </c>
      <c r="E17" s="13"/>
      <c r="F17" s="13"/>
      <c r="G17" s="13"/>
      <c r="H17" s="16"/>
    </row>
    <row r="18" spans="1:8">
      <c r="A18" s="95" t="s">
        <v>99</v>
      </c>
      <c r="B18" s="96"/>
      <c r="C18" s="99" t="s">
        <v>121</v>
      </c>
      <c r="D18" s="17">
        <v>19.023232417022001</v>
      </c>
      <c r="E18" s="13">
        <v>0.68</v>
      </c>
      <c r="F18" s="13" t="s">
        <v>122</v>
      </c>
      <c r="G18" s="17">
        <v>27.975341789738</v>
      </c>
      <c r="H18" s="16"/>
    </row>
    <row r="19" spans="1:8">
      <c r="A19" s="101">
        <v>1</v>
      </c>
      <c r="B19" s="15" t="s">
        <v>117</v>
      </c>
      <c r="C19" s="99"/>
      <c r="D19" s="17">
        <v>0</v>
      </c>
      <c r="E19" s="13"/>
      <c r="F19" s="13"/>
      <c r="G19" s="13"/>
      <c r="H19" s="100" t="s">
        <v>42</v>
      </c>
    </row>
    <row r="20" spans="1:8">
      <c r="A20" s="99"/>
      <c r="B20" s="15" t="s">
        <v>118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119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120</v>
      </c>
      <c r="C22" s="99"/>
      <c r="D22" s="17">
        <v>19.023232417022001</v>
      </c>
      <c r="E22" s="13"/>
      <c r="F22" s="13"/>
      <c r="G22" s="13"/>
      <c r="H22" s="100"/>
    </row>
    <row r="23" spans="1:8">
      <c r="A23" s="95" t="s">
        <v>99</v>
      </c>
      <c r="B23" s="96"/>
      <c r="C23" s="99" t="s">
        <v>124</v>
      </c>
      <c r="D23" s="17">
        <v>33.562577429009998</v>
      </c>
      <c r="E23" s="13">
        <v>1.1100000000000001</v>
      </c>
      <c r="F23" s="13" t="s">
        <v>122</v>
      </c>
      <c r="G23" s="17">
        <v>30.236556242351998</v>
      </c>
      <c r="H23" s="16"/>
    </row>
    <row r="24" spans="1:8">
      <c r="A24" s="101">
        <v>2</v>
      </c>
      <c r="B24" s="15" t="s">
        <v>117</v>
      </c>
      <c r="C24" s="99"/>
      <c r="D24" s="17">
        <v>0</v>
      </c>
      <c r="E24" s="13"/>
      <c r="F24" s="13"/>
      <c r="G24" s="13"/>
      <c r="H24" s="100" t="s">
        <v>42</v>
      </c>
    </row>
    <row r="25" spans="1:8">
      <c r="A25" s="99"/>
      <c r="B25" s="15" t="s">
        <v>118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119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120</v>
      </c>
      <c r="C27" s="99"/>
      <c r="D27" s="17">
        <v>33.562577429009998</v>
      </c>
      <c r="E27" s="13"/>
      <c r="F27" s="13"/>
      <c r="G27" s="13"/>
      <c r="H27" s="100"/>
    </row>
    <row r="28" spans="1:8" ht="24.6">
      <c r="A28" s="97" t="s">
        <v>75</v>
      </c>
      <c r="B28" s="94"/>
      <c r="C28" s="10"/>
      <c r="D28" s="12">
        <v>9894.2803409186999</v>
      </c>
      <c r="E28" s="13"/>
      <c r="F28" s="13"/>
      <c r="G28" s="13"/>
      <c r="H28" s="16"/>
    </row>
    <row r="29" spans="1:8">
      <c r="A29" s="99" t="s">
        <v>125</v>
      </c>
      <c r="B29" s="15" t="s">
        <v>117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118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119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120</v>
      </c>
      <c r="C32" s="10"/>
      <c r="D32" s="12">
        <v>996.84024708465995</v>
      </c>
      <c r="E32" s="13"/>
      <c r="F32" s="13"/>
      <c r="G32" s="13"/>
      <c r="H32" s="16"/>
    </row>
    <row r="33" spans="1:8">
      <c r="A33" s="95" t="s">
        <v>75</v>
      </c>
      <c r="B33" s="96"/>
      <c r="C33" s="99" t="s">
        <v>121</v>
      </c>
      <c r="D33" s="17">
        <v>360.61294403291998</v>
      </c>
      <c r="E33" s="13">
        <v>0.68</v>
      </c>
      <c r="F33" s="13" t="s">
        <v>122</v>
      </c>
      <c r="G33" s="17">
        <v>530.31315298957998</v>
      </c>
      <c r="H33" s="16"/>
    </row>
    <row r="34" spans="1:8">
      <c r="A34" s="101">
        <v>1</v>
      </c>
      <c r="B34" s="15" t="s">
        <v>117</v>
      </c>
      <c r="C34" s="99"/>
      <c r="D34" s="17">
        <v>0</v>
      </c>
      <c r="E34" s="13"/>
      <c r="F34" s="13"/>
      <c r="G34" s="13"/>
      <c r="H34" s="100" t="s">
        <v>42</v>
      </c>
    </row>
    <row r="35" spans="1:8">
      <c r="A35" s="99"/>
      <c r="B35" s="15" t="s">
        <v>118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119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120</v>
      </c>
      <c r="C37" s="99"/>
      <c r="D37" s="17">
        <v>360.61294403291998</v>
      </c>
      <c r="E37" s="13"/>
      <c r="F37" s="13"/>
      <c r="G37" s="13"/>
      <c r="H37" s="100"/>
    </row>
    <row r="38" spans="1:8">
      <c r="A38" s="95" t="s">
        <v>75</v>
      </c>
      <c r="B38" s="96"/>
      <c r="C38" s="99" t="s">
        <v>124</v>
      </c>
      <c r="D38" s="17">
        <v>636.22730305174002</v>
      </c>
      <c r="E38" s="13">
        <v>1.1100000000000001</v>
      </c>
      <c r="F38" s="13" t="s">
        <v>122</v>
      </c>
      <c r="G38" s="17">
        <v>573.17775049705995</v>
      </c>
      <c r="H38" s="16"/>
    </row>
    <row r="39" spans="1:8">
      <c r="A39" s="101">
        <v>2</v>
      </c>
      <c r="B39" s="15" t="s">
        <v>117</v>
      </c>
      <c r="C39" s="99"/>
      <c r="D39" s="17">
        <v>0</v>
      </c>
      <c r="E39" s="13"/>
      <c r="F39" s="13"/>
      <c r="G39" s="13"/>
      <c r="H39" s="100" t="s">
        <v>42</v>
      </c>
    </row>
    <row r="40" spans="1:8">
      <c r="A40" s="99"/>
      <c r="B40" s="15" t="s">
        <v>118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119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120</v>
      </c>
      <c r="C42" s="99"/>
      <c r="D42" s="17">
        <v>636.22730305174002</v>
      </c>
      <c r="E42" s="13"/>
      <c r="F42" s="13"/>
      <c r="G42" s="13"/>
      <c r="H42" s="100"/>
    </row>
    <row r="43" spans="1:8">
      <c r="A43" s="99" t="s">
        <v>126</v>
      </c>
      <c r="B43" s="15" t="s">
        <v>117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118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119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120</v>
      </c>
      <c r="C46" s="10"/>
      <c r="D46" s="12">
        <v>9894.2803409186999</v>
      </c>
      <c r="E46" s="13"/>
      <c r="F46" s="13"/>
      <c r="G46" s="13"/>
      <c r="H46" s="16"/>
    </row>
    <row r="47" spans="1:8">
      <c r="A47" s="95" t="s">
        <v>75</v>
      </c>
      <c r="B47" s="96"/>
      <c r="C47" s="99" t="s">
        <v>127</v>
      </c>
      <c r="D47" s="17">
        <v>8897.4400938341005</v>
      </c>
      <c r="E47" s="13">
        <v>0.09</v>
      </c>
      <c r="F47" s="13" t="s">
        <v>128</v>
      </c>
      <c r="G47" s="17">
        <v>98860.445487044999</v>
      </c>
      <c r="H47" s="16"/>
    </row>
    <row r="48" spans="1:8">
      <c r="A48" s="101">
        <v>1</v>
      </c>
      <c r="B48" s="15" t="s">
        <v>117</v>
      </c>
      <c r="C48" s="99"/>
      <c r="D48" s="17">
        <v>0</v>
      </c>
      <c r="E48" s="13"/>
      <c r="F48" s="13"/>
      <c r="G48" s="13"/>
      <c r="H48" s="100" t="s">
        <v>129</v>
      </c>
    </row>
    <row r="49" spans="1:8">
      <c r="A49" s="99"/>
      <c r="B49" s="15" t="s">
        <v>118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119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120</v>
      </c>
      <c r="C51" s="99"/>
      <c r="D51" s="17">
        <v>8897.4400938341005</v>
      </c>
      <c r="E51" s="13"/>
      <c r="F51" s="13"/>
      <c r="G51" s="13"/>
      <c r="H51" s="100"/>
    </row>
    <row r="52" spans="1:8" ht="24.6">
      <c r="A52" s="97" t="s">
        <v>103</v>
      </c>
      <c r="B52" s="94"/>
      <c r="C52" s="10"/>
      <c r="D52" s="12">
        <v>0</v>
      </c>
      <c r="E52" s="13"/>
      <c r="F52" s="13"/>
      <c r="G52" s="13"/>
      <c r="H52" s="16"/>
    </row>
    <row r="53" spans="1:8">
      <c r="A53" s="99" t="s">
        <v>130</v>
      </c>
      <c r="B53" s="15" t="s">
        <v>117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118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119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120</v>
      </c>
      <c r="C56" s="10"/>
      <c r="D56" s="12">
        <v>0</v>
      </c>
      <c r="E56" s="13"/>
      <c r="F56" s="13"/>
      <c r="G56" s="13"/>
      <c r="H56" s="16"/>
    </row>
    <row r="57" spans="1:8">
      <c r="A57" s="95" t="s">
        <v>105</v>
      </c>
      <c r="B57" s="96"/>
      <c r="C57" s="99" t="s">
        <v>127</v>
      </c>
      <c r="D57" s="17">
        <v>0</v>
      </c>
      <c r="E57" s="13">
        <v>0.09</v>
      </c>
      <c r="F57" s="13" t="s">
        <v>128</v>
      </c>
      <c r="G57" s="17">
        <v>0</v>
      </c>
      <c r="H57" s="16"/>
    </row>
    <row r="58" spans="1:8">
      <c r="A58" s="101">
        <v>1</v>
      </c>
      <c r="B58" s="15" t="s">
        <v>117</v>
      </c>
      <c r="C58" s="99"/>
      <c r="D58" s="17">
        <v>0</v>
      </c>
      <c r="E58" s="13"/>
      <c r="F58" s="13"/>
      <c r="G58" s="13"/>
      <c r="H58" s="100" t="s">
        <v>129</v>
      </c>
    </row>
    <row r="59" spans="1:8">
      <c r="A59" s="99"/>
      <c r="B59" s="15" t="s">
        <v>118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119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120</v>
      </c>
      <c r="C61" s="99"/>
      <c r="D61" s="17">
        <v>0</v>
      </c>
      <c r="E61" s="13"/>
      <c r="F61" s="13"/>
      <c r="G61" s="13"/>
      <c r="H61" s="100"/>
    </row>
    <row r="62" spans="1:8" ht="24.6">
      <c r="A62" s="97" t="s">
        <v>42</v>
      </c>
      <c r="B62" s="94"/>
      <c r="C62" s="10"/>
      <c r="D62" s="12">
        <v>11037.848020879001</v>
      </c>
      <c r="E62" s="13"/>
      <c r="F62" s="13"/>
      <c r="G62" s="13"/>
      <c r="H62" s="16"/>
    </row>
    <row r="63" spans="1:8">
      <c r="A63" s="99" t="s">
        <v>116</v>
      </c>
      <c r="B63" s="15" t="s">
        <v>117</v>
      </c>
      <c r="C63" s="10"/>
      <c r="D63" s="12">
        <v>10334.082725414</v>
      </c>
      <c r="E63" s="13"/>
      <c r="F63" s="13"/>
      <c r="G63" s="13"/>
      <c r="H63" s="16"/>
    </row>
    <row r="64" spans="1:8">
      <c r="A64" s="99"/>
      <c r="B64" s="15" t="s">
        <v>118</v>
      </c>
      <c r="C64" s="10"/>
      <c r="D64" s="12">
        <v>703.76529546456004</v>
      </c>
      <c r="E64" s="13"/>
      <c r="F64" s="13"/>
      <c r="G64" s="13"/>
      <c r="H64" s="16"/>
    </row>
    <row r="65" spans="1:8">
      <c r="A65" s="99"/>
      <c r="B65" s="15" t="s">
        <v>119</v>
      </c>
      <c r="C65" s="10"/>
      <c r="D65" s="12">
        <v>0</v>
      </c>
      <c r="E65" s="13"/>
      <c r="F65" s="13"/>
      <c r="G65" s="13"/>
      <c r="H65" s="16"/>
    </row>
    <row r="66" spans="1:8">
      <c r="A66" s="99"/>
      <c r="B66" s="15" t="s">
        <v>120</v>
      </c>
      <c r="C66" s="10"/>
      <c r="D66" s="12">
        <v>0</v>
      </c>
      <c r="E66" s="13"/>
      <c r="F66" s="13"/>
      <c r="G66" s="13"/>
      <c r="H66" s="16"/>
    </row>
    <row r="67" spans="1:8">
      <c r="A67" s="95" t="s">
        <v>107</v>
      </c>
      <c r="B67" s="96"/>
      <c r="C67" s="99" t="s">
        <v>124</v>
      </c>
      <c r="D67" s="17">
        <v>11037.848020879001</v>
      </c>
      <c r="E67" s="13">
        <v>1.1100000000000001</v>
      </c>
      <c r="F67" s="13" t="s">
        <v>122</v>
      </c>
      <c r="G67" s="17">
        <v>9944.007226017</v>
      </c>
      <c r="H67" s="16"/>
    </row>
    <row r="68" spans="1:8">
      <c r="A68" s="101">
        <v>1</v>
      </c>
      <c r="B68" s="15" t="s">
        <v>117</v>
      </c>
      <c r="C68" s="99"/>
      <c r="D68" s="17">
        <v>10334.082725414</v>
      </c>
      <c r="E68" s="13"/>
      <c r="F68" s="13"/>
      <c r="G68" s="13"/>
      <c r="H68" s="100" t="s">
        <v>42</v>
      </c>
    </row>
    <row r="69" spans="1:8">
      <c r="A69" s="99"/>
      <c r="B69" s="15" t="s">
        <v>118</v>
      </c>
      <c r="C69" s="99"/>
      <c r="D69" s="17">
        <v>703.76529546456004</v>
      </c>
      <c r="E69" s="13"/>
      <c r="F69" s="13"/>
      <c r="G69" s="13"/>
      <c r="H69" s="100"/>
    </row>
    <row r="70" spans="1:8">
      <c r="A70" s="99"/>
      <c r="B70" s="15" t="s">
        <v>119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120</v>
      </c>
      <c r="C71" s="99"/>
      <c r="D71" s="17">
        <v>0</v>
      </c>
      <c r="E71" s="13"/>
      <c r="F71" s="13"/>
      <c r="G71" s="13"/>
      <c r="H71" s="100"/>
    </row>
    <row r="72" spans="1:8">
      <c r="A72" s="18"/>
      <c r="C72" s="18"/>
      <c r="D72" s="7"/>
      <c r="E72" s="7"/>
      <c r="F72" s="7"/>
      <c r="G72" s="7"/>
      <c r="H72" s="19"/>
    </row>
    <row r="74" spans="1:8">
      <c r="A74" s="98" t="s">
        <v>131</v>
      </c>
      <c r="B74" s="98"/>
      <c r="C74" s="98"/>
      <c r="D74" s="98"/>
      <c r="E74" s="98"/>
      <c r="F74" s="98"/>
      <c r="G74" s="98"/>
      <c r="H74" s="98"/>
    </row>
    <row r="75" spans="1:8">
      <c r="A75" s="98" t="s">
        <v>132</v>
      </c>
      <c r="B75" s="98"/>
      <c r="C75" s="98"/>
      <c r="D75" s="98"/>
      <c r="E75" s="98"/>
      <c r="F75" s="98"/>
      <c r="G75" s="98"/>
      <c r="H75" s="98"/>
    </row>
  </sheetData>
  <mergeCells count="45">
    <mergeCell ref="H48:H51"/>
    <mergeCell ref="H58:H61"/>
    <mergeCell ref="H68:H71"/>
    <mergeCell ref="H9:H12"/>
    <mergeCell ref="H19:H22"/>
    <mergeCell ref="H24:H27"/>
    <mergeCell ref="H34:H37"/>
    <mergeCell ref="H39:H42"/>
    <mergeCell ref="A53:A56"/>
    <mergeCell ref="A58:A61"/>
    <mergeCell ref="A63:A66"/>
    <mergeCell ref="A68:A71"/>
    <mergeCell ref="C8:C12"/>
    <mergeCell ref="C18:C22"/>
    <mergeCell ref="C23:C27"/>
    <mergeCell ref="C33:C37"/>
    <mergeCell ref="C38:C42"/>
    <mergeCell ref="C47:C51"/>
    <mergeCell ref="C57:C61"/>
    <mergeCell ref="C67:C71"/>
    <mergeCell ref="A24:A27"/>
    <mergeCell ref="A29:A32"/>
    <mergeCell ref="A34:A37"/>
    <mergeCell ref="A39:A42"/>
    <mergeCell ref="A43:A46"/>
    <mergeCell ref="A57:B57"/>
    <mergeCell ref="A62:B62"/>
    <mergeCell ref="A67:B67"/>
    <mergeCell ref="A74:H74"/>
    <mergeCell ref="A75:H75"/>
    <mergeCell ref="A28:B28"/>
    <mergeCell ref="A33:B33"/>
    <mergeCell ref="A38:B38"/>
    <mergeCell ref="A47:B47"/>
    <mergeCell ref="A52:B52"/>
    <mergeCell ref="A48:A51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hidden="1" customHeight="1">
      <c r="A4" s="3" t="s">
        <v>142</v>
      </c>
      <c r="B4" s="4" t="s">
        <v>122</v>
      </c>
      <c r="C4" s="5">
        <v>0.22666666666667001</v>
      </c>
      <c r="D4" s="5">
        <v>34488.969683926</v>
      </c>
      <c r="E4" s="4">
        <v>6</v>
      </c>
      <c r="F4" s="4"/>
      <c r="G4" s="5">
        <v>7817.4997950232</v>
      </c>
      <c r="H4" s="6"/>
    </row>
    <row r="5" spans="1:8" ht="39" hidden="1" customHeight="1">
      <c r="A5" s="3" t="s">
        <v>143</v>
      </c>
      <c r="B5" s="4" t="s">
        <v>122</v>
      </c>
      <c r="C5" s="5">
        <v>0.76666666666667005</v>
      </c>
      <c r="D5" s="5">
        <v>1724.4134162502</v>
      </c>
      <c r="E5" s="4">
        <v>6</v>
      </c>
      <c r="F5" s="4"/>
      <c r="G5" s="5">
        <v>1322.0502857918</v>
      </c>
      <c r="H5" s="6"/>
    </row>
    <row r="6" spans="1:8" ht="39" customHeight="1">
      <c r="A6" s="3" t="s">
        <v>145</v>
      </c>
      <c r="B6" s="4" t="s">
        <v>122</v>
      </c>
      <c r="C6" s="5">
        <v>1.593890625</v>
      </c>
      <c r="D6" s="5">
        <v>5103.9171675885</v>
      </c>
      <c r="E6" s="4">
        <v>6</v>
      </c>
      <c r="F6" s="3" t="s">
        <v>145</v>
      </c>
      <c r="G6" s="5">
        <v>8135.0857241959002</v>
      </c>
      <c r="H6" s="6" t="s">
        <v>146</v>
      </c>
    </row>
    <row r="7" spans="1:8" ht="39" customHeight="1">
      <c r="A7" s="3" t="s">
        <v>144</v>
      </c>
      <c r="B7" s="4" t="s">
        <v>122</v>
      </c>
      <c r="C7" s="5">
        <v>0.46481250000000002</v>
      </c>
      <c r="D7" s="5">
        <v>818.22700652441995</v>
      </c>
      <c r="E7" s="4">
        <v>6</v>
      </c>
      <c r="F7" s="3" t="s">
        <v>144</v>
      </c>
      <c r="G7" s="5">
        <v>380.32214047013002</v>
      </c>
      <c r="H7" s="6" t="s">
        <v>147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B1" zoomScale="90" zoomScaleNormal="90" workbookViewId="0">
      <selection activeCell="H61" sqref="H61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148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16191.429584965999</v>
      </c>
      <c r="E25" s="41">
        <v>1102.658700209</v>
      </c>
      <c r="F25" s="41">
        <v>0</v>
      </c>
      <c r="G25" s="41">
        <v>0</v>
      </c>
      <c r="H25" s="41">
        <v>17294.088285174999</v>
      </c>
    </row>
    <row r="26" spans="1:8">
      <c r="A26" s="2"/>
      <c r="B26" s="33"/>
      <c r="C26" s="33" t="s">
        <v>43</v>
      </c>
      <c r="D26" s="41">
        <v>16191.429584965999</v>
      </c>
      <c r="E26" s="41">
        <v>1102.658700209</v>
      </c>
      <c r="F26" s="41">
        <v>0</v>
      </c>
      <c r="G26" s="41">
        <v>0</v>
      </c>
      <c r="H26" s="41">
        <v>17294.088285174999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16191.429584965999</v>
      </c>
      <c r="E42" s="41">
        <v>1102.658700209</v>
      </c>
      <c r="F42" s="41">
        <v>0</v>
      </c>
      <c r="G42" s="41">
        <v>0</v>
      </c>
      <c r="H42" s="41">
        <v>17294.088285174999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323.82859169932999</v>
      </c>
      <c r="E44" s="41">
        <v>22.053174004180001</v>
      </c>
      <c r="F44" s="41">
        <v>0</v>
      </c>
      <c r="G44" s="41">
        <v>0</v>
      </c>
      <c r="H44" s="41">
        <v>345.88176570350998</v>
      </c>
    </row>
    <row r="45" spans="1:8" ht="31.2">
      <c r="A45" s="2">
        <v>3</v>
      </c>
      <c r="B45" s="2" t="s">
        <v>56</v>
      </c>
      <c r="C45" s="42" t="s">
        <v>58</v>
      </c>
      <c r="D45" s="41">
        <v>530.79545454544996</v>
      </c>
      <c r="E45" s="41">
        <v>0</v>
      </c>
      <c r="F45" s="41">
        <v>0</v>
      </c>
      <c r="G45" s="41">
        <v>0</v>
      </c>
      <c r="H45" s="41">
        <v>530.79545454544996</v>
      </c>
    </row>
    <row r="46" spans="1:8">
      <c r="A46" s="2"/>
      <c r="B46" s="33"/>
      <c r="C46" s="33" t="s">
        <v>59</v>
      </c>
      <c r="D46" s="41">
        <v>854.62404624477995</v>
      </c>
      <c r="E46" s="41">
        <v>22.053174004180001</v>
      </c>
      <c r="F46" s="41">
        <v>0</v>
      </c>
      <c r="G46" s="41">
        <v>0</v>
      </c>
      <c r="H46" s="41">
        <v>876.67722024896</v>
      </c>
    </row>
    <row r="47" spans="1:8">
      <c r="A47" s="2"/>
      <c r="B47" s="33"/>
      <c r="C47" s="33" t="s">
        <v>60</v>
      </c>
      <c r="D47" s="41">
        <v>17046.053631211002</v>
      </c>
      <c r="E47" s="41">
        <v>1124.7118742132</v>
      </c>
      <c r="F47" s="41">
        <v>0</v>
      </c>
      <c r="G47" s="41">
        <v>0</v>
      </c>
      <c r="H47" s="41">
        <v>18170.765505423999</v>
      </c>
    </row>
    <row r="48" spans="1:8">
      <c r="A48" s="2"/>
      <c r="B48" s="33"/>
      <c r="C48" s="33" t="s">
        <v>61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62</v>
      </c>
      <c r="C49" s="48" t="s">
        <v>63</v>
      </c>
      <c r="D49" s="41">
        <v>0</v>
      </c>
      <c r="E49" s="41">
        <v>0</v>
      </c>
      <c r="F49" s="41">
        <v>0</v>
      </c>
      <c r="G49" s="41">
        <v>52.585809846031999</v>
      </c>
      <c r="H49" s="41">
        <v>52.585809846031999</v>
      </c>
    </row>
    <row r="50" spans="1:8" ht="31.2">
      <c r="A50" s="2">
        <v>5</v>
      </c>
      <c r="B50" s="2" t="s">
        <v>64</v>
      </c>
      <c r="C50" s="48" t="s">
        <v>65</v>
      </c>
      <c r="D50" s="41">
        <v>999.05245432006996</v>
      </c>
      <c r="E50" s="41">
        <v>29.354979916964002</v>
      </c>
      <c r="F50" s="41">
        <v>0</v>
      </c>
      <c r="G50" s="41">
        <v>0</v>
      </c>
      <c r="H50" s="41">
        <v>1028.407434237</v>
      </c>
    </row>
    <row r="51" spans="1:8">
      <c r="A51" s="2">
        <v>6</v>
      </c>
      <c r="B51" s="2" t="s">
        <v>66</v>
      </c>
      <c r="C51" s="48" t="s">
        <v>67</v>
      </c>
      <c r="D51" s="41">
        <v>0</v>
      </c>
      <c r="E51" s="41">
        <v>0</v>
      </c>
      <c r="F51" s="41">
        <v>0</v>
      </c>
      <c r="G51" s="41">
        <v>719.16747210700998</v>
      </c>
      <c r="H51" s="41">
        <v>719.16747210700998</v>
      </c>
    </row>
    <row r="52" spans="1:8">
      <c r="A52" s="2"/>
      <c r="B52" s="33"/>
      <c r="C52" s="33" t="s">
        <v>68</v>
      </c>
      <c r="D52" s="41">
        <v>999.05245432006996</v>
      </c>
      <c r="E52" s="41">
        <v>29.354979916964002</v>
      </c>
      <c r="F52" s="41">
        <v>0</v>
      </c>
      <c r="G52" s="41">
        <v>771.75328195303996</v>
      </c>
      <c r="H52" s="41">
        <v>1800.1607161900999</v>
      </c>
    </row>
    <row r="53" spans="1:8">
      <c r="A53" s="2"/>
      <c r="B53" s="33"/>
      <c r="C53" s="33" t="s">
        <v>69</v>
      </c>
      <c r="D53" s="41">
        <v>18045.106085530999</v>
      </c>
      <c r="E53" s="41">
        <v>1154.0668541301</v>
      </c>
      <c r="F53" s="41">
        <v>0</v>
      </c>
      <c r="G53" s="41">
        <v>771.75328195303996</v>
      </c>
      <c r="H53" s="41">
        <v>19970.926221614001</v>
      </c>
    </row>
    <row r="54" spans="1:8" ht="31.5" customHeight="1">
      <c r="A54" s="2"/>
      <c r="B54" s="33"/>
      <c r="C54" s="33" t="s">
        <v>70</v>
      </c>
      <c r="D54" s="41"/>
      <c r="E54" s="41"/>
      <c r="F54" s="41"/>
      <c r="G54" s="41"/>
      <c r="H54" s="41"/>
    </row>
    <row r="55" spans="1:8">
      <c r="A55" s="2"/>
      <c r="B55" s="2"/>
      <c r="C55" s="48"/>
      <c r="D55" s="41"/>
      <c r="E55" s="41"/>
      <c r="F55" s="41"/>
      <c r="G55" s="41"/>
      <c r="H55" s="41">
        <f>SUM(D55:G55)</f>
        <v>0</v>
      </c>
    </row>
    <row r="56" spans="1:8">
      <c r="A56" s="2"/>
      <c r="B56" s="33"/>
      <c r="C56" s="33" t="s">
        <v>71</v>
      </c>
      <c r="D56" s="41">
        <f>SUM(D55:D55)</f>
        <v>0</v>
      </c>
      <c r="E56" s="41">
        <f>SUM(E55:E55)</f>
        <v>0</v>
      </c>
      <c r="F56" s="41">
        <f>SUM(F55:F55)</f>
        <v>0</v>
      </c>
      <c r="G56" s="41">
        <f>SUM(G55:G55)</f>
        <v>0</v>
      </c>
      <c r="H56" s="41">
        <f>SUM(D56:G56)</f>
        <v>0</v>
      </c>
    </row>
    <row r="57" spans="1:8">
      <c r="A57" s="2"/>
      <c r="B57" s="33"/>
      <c r="C57" s="33" t="s">
        <v>72</v>
      </c>
      <c r="D57" s="41">
        <v>18045.106085530999</v>
      </c>
      <c r="E57" s="41">
        <v>1154.0668541301</v>
      </c>
      <c r="F57" s="41">
        <v>0</v>
      </c>
      <c r="G57" s="41">
        <v>771.75328195303996</v>
      </c>
      <c r="H57" s="41">
        <v>19970.926221614001</v>
      </c>
    </row>
    <row r="58" spans="1:8" ht="157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>
        <v>7</v>
      </c>
      <c r="B59" s="2" t="s">
        <v>74</v>
      </c>
      <c r="C59" s="48" t="s">
        <v>75</v>
      </c>
      <c r="D59" s="41">
        <v>0</v>
      </c>
      <c r="E59" s="41">
        <v>0</v>
      </c>
      <c r="F59" s="41">
        <v>0</v>
      </c>
      <c r="G59" s="41">
        <v>996.84024708465995</v>
      </c>
      <c r="H59" s="41">
        <v>996.84024708465995</v>
      </c>
    </row>
    <row r="60" spans="1:8">
      <c r="A60" s="2">
        <v>8</v>
      </c>
      <c r="B60" s="2" t="s">
        <v>76</v>
      </c>
      <c r="C60" s="48" t="s">
        <v>75</v>
      </c>
      <c r="D60" s="41">
        <v>0</v>
      </c>
      <c r="E60" s="41">
        <v>0</v>
      </c>
      <c r="F60" s="41">
        <v>0</v>
      </c>
      <c r="G60" s="41">
        <v>8897.4400938341005</v>
      </c>
      <c r="H60" s="41">
        <v>8897.4400938341005</v>
      </c>
    </row>
    <row r="61" spans="1:8">
      <c r="A61" s="2"/>
      <c r="B61" s="33"/>
      <c r="C61" s="33" t="s">
        <v>77</v>
      </c>
      <c r="D61" s="41">
        <v>0</v>
      </c>
      <c r="E61" s="41">
        <v>0</v>
      </c>
      <c r="F61" s="41">
        <v>0</v>
      </c>
      <c r="G61" s="41">
        <v>9894.2803409186999</v>
      </c>
      <c r="H61" s="41">
        <v>9894.2803409186999</v>
      </c>
    </row>
    <row r="62" spans="1:8">
      <c r="A62" s="2"/>
      <c r="B62" s="33"/>
      <c r="C62" s="33" t="s">
        <v>78</v>
      </c>
      <c r="D62" s="41">
        <v>18045.106085530999</v>
      </c>
      <c r="E62" s="41">
        <v>1154.0668541301</v>
      </c>
      <c r="F62" s="41">
        <v>0</v>
      </c>
      <c r="G62" s="41">
        <v>10666.033622872001</v>
      </c>
      <c r="H62" s="41">
        <v>29865.206562533</v>
      </c>
    </row>
    <row r="63" spans="1:8">
      <c r="A63" s="2"/>
      <c r="B63" s="33"/>
      <c r="C63" s="33" t="s">
        <v>79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80</v>
      </c>
      <c r="C64" s="48" t="s">
        <v>81</v>
      </c>
      <c r="D64" s="41">
        <f>D62*3%</f>
        <v>541.35318256592996</v>
      </c>
      <c r="E64" s="41">
        <f>E62*3%</f>
        <v>34.622005623903</v>
      </c>
      <c r="F64" s="41">
        <f>F62*3%</f>
        <v>0</v>
      </c>
      <c r="G64" s="41">
        <f>G62*3%</f>
        <v>319.98100868616001</v>
      </c>
      <c r="H64" s="41">
        <f>SUM(D64:G64)</f>
        <v>895.95619687599299</v>
      </c>
    </row>
    <row r="65" spans="1:8">
      <c r="A65" s="2"/>
      <c r="B65" s="33"/>
      <c r="C65" s="33" t="s">
        <v>82</v>
      </c>
      <c r="D65" s="41">
        <f>D64</f>
        <v>541.35318256592996</v>
      </c>
      <c r="E65" s="41">
        <f>E64</f>
        <v>34.622005623903</v>
      </c>
      <c r="F65" s="41">
        <f>F64</f>
        <v>0</v>
      </c>
      <c r="G65" s="41">
        <f>G64</f>
        <v>319.98100868616001</v>
      </c>
      <c r="H65" s="41">
        <f>SUM(D65:G65)</f>
        <v>895.95619687599299</v>
      </c>
    </row>
    <row r="66" spans="1:8">
      <c r="A66" s="2"/>
      <c r="B66" s="33"/>
      <c r="C66" s="33" t="s">
        <v>83</v>
      </c>
      <c r="D66" s="41">
        <f>D65+D62</f>
        <v>18586.4592680969</v>
      </c>
      <c r="E66" s="41">
        <f>E65+E62</f>
        <v>1188.6888597540001</v>
      </c>
      <c r="F66" s="41">
        <f>F65+F62</f>
        <v>0</v>
      </c>
      <c r="G66" s="41">
        <f>G65+G62</f>
        <v>10986.014631558201</v>
      </c>
      <c r="H66" s="41">
        <f>SUM(D66:G66)</f>
        <v>30761.162759409101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85</v>
      </c>
      <c r="C68" s="48" t="s">
        <v>86</v>
      </c>
      <c r="D68" s="41">
        <f>D66*20%</f>
        <v>3717.2918536193902</v>
      </c>
      <c r="E68" s="41">
        <f>E66*20%</f>
        <v>237.737771950801</v>
      </c>
      <c r="F68" s="41">
        <f>F66*20%</f>
        <v>0</v>
      </c>
      <c r="G68" s="41">
        <f>G66*20%</f>
        <v>2197.2029263116301</v>
      </c>
      <c r="H68" s="41">
        <f>SUM(D68:G68)</f>
        <v>6152.2325518818197</v>
      </c>
    </row>
    <row r="69" spans="1:8">
      <c r="A69" s="2"/>
      <c r="B69" s="33"/>
      <c r="C69" s="33" t="s">
        <v>87</v>
      </c>
      <c r="D69" s="41">
        <f>D68</f>
        <v>3717.2918536193902</v>
      </c>
      <c r="E69" s="41">
        <f>E68</f>
        <v>237.737771950801</v>
      </c>
      <c r="F69" s="41">
        <f>F68</f>
        <v>0</v>
      </c>
      <c r="G69" s="41">
        <f>G68</f>
        <v>2197.2029263116301</v>
      </c>
      <c r="H69" s="41">
        <f>SUM(D69:G69)</f>
        <v>6152.2325518818197</v>
      </c>
    </row>
    <row r="70" spans="1:8">
      <c r="A70" s="2"/>
      <c r="B70" s="33"/>
      <c r="C70" s="33" t="s">
        <v>88</v>
      </c>
      <c r="D70" s="41">
        <f>D69+D66</f>
        <v>22303.751121716301</v>
      </c>
      <c r="E70" s="41">
        <f>E69+E66</f>
        <v>1426.4266317048</v>
      </c>
      <c r="F70" s="41">
        <f>F69+F66</f>
        <v>0</v>
      </c>
      <c r="G70" s="41">
        <f>G69+G66</f>
        <v>13183.217557869801</v>
      </c>
      <c r="H70" s="41">
        <f>SUM(D70:G70)</f>
        <v>36913.3953112909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5857.3468595519998</v>
      </c>
      <c r="E13" s="32">
        <v>398.89340474442002</v>
      </c>
      <c r="F13" s="32">
        <v>0</v>
      </c>
      <c r="G13" s="32">
        <v>0</v>
      </c>
      <c r="H13" s="32">
        <v>6256.2402642963998</v>
      </c>
      <c r="J13" s="20"/>
    </row>
    <row r="14" spans="1:14">
      <c r="A14" s="2"/>
      <c r="B14" s="33"/>
      <c r="C14" s="33" t="s">
        <v>97</v>
      </c>
      <c r="D14" s="32">
        <v>5857.3468595519998</v>
      </c>
      <c r="E14" s="32">
        <v>398.89340474442002</v>
      </c>
      <c r="F14" s="32">
        <v>0</v>
      </c>
      <c r="G14" s="32">
        <v>0</v>
      </c>
      <c r="H14" s="32">
        <v>6256.2402642963998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19.023232417022001</v>
      </c>
      <c r="H13" s="32">
        <v>19.023232417022001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19.023232417022001</v>
      </c>
      <c r="H14" s="32">
        <v>19.023232417022001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75</v>
      </c>
      <c r="D13" s="32">
        <v>0</v>
      </c>
      <c r="E13" s="32">
        <v>0</v>
      </c>
      <c r="F13" s="32">
        <v>0</v>
      </c>
      <c r="G13" s="32">
        <v>360.61294403291998</v>
      </c>
      <c r="H13" s="32">
        <v>360.61294403291998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360.61294403291998</v>
      </c>
      <c r="H14" s="32">
        <v>360.61294403291998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75</v>
      </c>
      <c r="D13" s="32">
        <v>0</v>
      </c>
      <c r="E13" s="32">
        <v>0</v>
      </c>
      <c r="F13" s="32">
        <v>0</v>
      </c>
      <c r="G13" s="32">
        <v>8897.4400938341005</v>
      </c>
      <c r="H13" s="32">
        <v>8897.4400938341005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8897.4400938341005</v>
      </c>
      <c r="H14" s="32">
        <v>8897.4400938341005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107</v>
      </c>
      <c r="D13" s="32">
        <v>10334.082725414</v>
      </c>
      <c r="E13" s="32">
        <v>703.76529546456004</v>
      </c>
      <c r="F13" s="32">
        <v>0</v>
      </c>
      <c r="G13" s="32">
        <v>0</v>
      </c>
      <c r="H13" s="32">
        <v>11037.848020879001</v>
      </c>
      <c r="J13" s="20"/>
    </row>
    <row r="14" spans="1:14">
      <c r="A14" s="2"/>
      <c r="B14" s="33"/>
      <c r="C14" s="33" t="s">
        <v>97</v>
      </c>
      <c r="D14" s="32">
        <v>10334.082725414</v>
      </c>
      <c r="E14" s="32">
        <v>703.76529546456004</v>
      </c>
      <c r="F14" s="32">
        <v>0</v>
      </c>
      <c r="G14" s="32">
        <v>0</v>
      </c>
      <c r="H14" s="32">
        <v>11037.848020879001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94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33.562577429009998</v>
      </c>
      <c r="H13" s="32">
        <v>33.562577429009998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33.562577429009998</v>
      </c>
      <c r="H14" s="32">
        <v>33.562577429009998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AB0E8ADF3FAA42038B3B0BAA25DA2330_12</vt:lpwstr>
  </property>
  <property fmtid="{D5CDD505-2E9C-101B-9397-08002B2CF9AE}" pid="3" name="KSOProductBuildVer">
    <vt:lpwstr>1049-12.2.0.20795</vt:lpwstr>
  </property>
</Properties>
</file>